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kole5\Documents\5_MATEA 2025\ASFALTIRANJE\ZA JAVNO NAROČILO\"/>
    </mc:Choice>
  </mc:AlternateContent>
  <xr:revisionPtr revIDLastSave="0" documentId="13_ncr:1_{8E35D00F-84D7-4812-BADC-CEEEBEA6C115}" xr6:coauthVersionLast="47" xr6:coauthVersionMax="47" xr10:uidLastSave="{00000000-0000-0000-0000-000000000000}"/>
  <bookViews>
    <workbookView xWindow="-18555" yWindow="465" windowWidth="17130" windowHeight="10980" tabRatio="606" xr2:uid="{1E42CD51-3F80-4891-BC5B-F9A3E2BC725C}"/>
  </bookViews>
  <sheets>
    <sheet name="REKAPITULACIJA" sheetId="1" r:id="rId1"/>
    <sheet name="LC 440541" sheetId="2" r:id="rId2"/>
    <sheet name="LC 440492" sheetId="3" r:id="rId3"/>
    <sheet name="JP 946591" sheetId="4" r:id="rId4"/>
    <sheet name="JP 946661" sheetId="5" r:id="rId5"/>
    <sheet name="JP 946841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5" l="1"/>
  <c r="E23" i="6"/>
  <c r="E21" i="6"/>
  <c r="E22" i="4"/>
  <c r="E20" i="4"/>
  <c r="E23" i="3"/>
  <c r="E21" i="3"/>
  <c r="E20" i="2"/>
  <c r="E18" i="2"/>
  <c r="E9" i="6" l="1"/>
  <c r="E11" i="6"/>
  <c r="E10" i="2" l="1"/>
  <c r="E8" i="2"/>
  <c r="E11" i="3"/>
  <c r="E8" i="3"/>
  <c r="G13" i="6"/>
  <c r="G12" i="6"/>
  <c r="G11" i="6"/>
  <c r="G10" i="6"/>
  <c r="G14" i="6" s="1"/>
  <c r="G9" i="6"/>
  <c r="G14" i="1"/>
  <c r="G12" i="5"/>
  <c r="G11" i="5"/>
  <c r="G10" i="5"/>
  <c r="E20" i="5" s="1"/>
  <c r="E22" i="5" s="1"/>
  <c r="G9" i="5"/>
  <c r="G13" i="5" s="1"/>
  <c r="G13" i="1"/>
  <c r="G12" i="4"/>
  <c r="G11" i="4"/>
  <c r="E10" i="4"/>
  <c r="G10" i="4" s="1"/>
  <c r="G9" i="4"/>
  <c r="G13" i="4" s="1"/>
  <c r="G13" i="3"/>
  <c r="G12" i="3"/>
  <c r="G11" i="3"/>
  <c r="G10" i="3"/>
  <c r="G9" i="3"/>
  <c r="G8" i="3"/>
  <c r="G14" i="3" s="1"/>
  <c r="G11" i="1"/>
  <c r="G12" i="2"/>
  <c r="G11" i="2"/>
  <c r="G10" i="2"/>
  <c r="G9" i="2"/>
  <c r="G13" i="2" s="1"/>
  <c r="G8" i="2"/>
  <c r="G12" i="1" l="1"/>
  <c r="E24" i="4"/>
  <c r="E26" i="4" s="1"/>
  <c r="G10" i="1"/>
  <c r="G16" i="1" s="1"/>
  <c r="G18" i="1" s="1"/>
  <c r="E25" i="6"/>
  <c r="E27" i="6" s="1"/>
  <c r="E24" i="5"/>
  <c r="E26" i="5" s="1"/>
  <c r="E25" i="3"/>
  <c r="E27" i="3" s="1"/>
  <c r="E22" i="2"/>
  <c r="E24" i="2" s="1"/>
  <c r="G20" i="1" l="1"/>
</calcChain>
</file>

<file path=xl/sharedStrings.xml><?xml version="1.0" encoding="utf-8"?>
<sst xmlns="http://schemas.openxmlformats.org/spreadsheetml/2006/main" count="159" uniqueCount="53">
  <si>
    <t>OBČINA MAKOLE</t>
  </si>
  <si>
    <t>Asfaltiranje občinskih cest 2025</t>
  </si>
  <si>
    <t xml:space="preserve">1. </t>
  </si>
  <si>
    <t>LC 440541 Mostečno - Savinsko</t>
  </si>
  <si>
    <t>€</t>
  </si>
  <si>
    <t>2.</t>
  </si>
  <si>
    <t>LC 440492 Pečke - Kamenke</t>
  </si>
  <si>
    <t>3.</t>
  </si>
  <si>
    <t>JP 946591 Pleš - Strug</t>
  </si>
  <si>
    <t>4.</t>
  </si>
  <si>
    <t>JP 946661 Skledar - Mohorko</t>
  </si>
  <si>
    <t>5.</t>
  </si>
  <si>
    <t>JP 946841 Pečke - Srece</t>
  </si>
  <si>
    <t>SKUPAJ:</t>
  </si>
  <si>
    <t>DDV 22%</t>
  </si>
  <si>
    <t>SKUPAJ Z DDV:</t>
  </si>
  <si>
    <t>1.</t>
  </si>
  <si>
    <t>količina</t>
  </si>
  <si>
    <t>cena</t>
  </si>
  <si>
    <t>vrednost</t>
  </si>
  <si>
    <t>1.1.</t>
  </si>
  <si>
    <t>m</t>
  </si>
  <si>
    <t>1.4.</t>
  </si>
  <si>
    <t>m3</t>
  </si>
  <si>
    <t>m2</t>
  </si>
  <si>
    <t xml:space="preserve">SKUPAJ EUR  </t>
  </si>
  <si>
    <t>ZGORNJI USTROJ</t>
  </si>
  <si>
    <t>Pobrizg z emulzijo</t>
  </si>
  <si>
    <t>Dobava in vgradnja tamponskega materiala (magmatski ali dolomit) drobljenec 0-32, debeline 20 cm, s planiranjem in komprimacijo min 90 Mpa</t>
  </si>
  <si>
    <t>Izdelava obrabno zaporne plasti bitumenskega  betona AC 16 surf B 50/70 A4 v debelini 7 cm</t>
  </si>
  <si>
    <t>Izdelava asfaltne mulde v debelini plasti kot na vozišču, širine 0,5 m</t>
  </si>
  <si>
    <t xml:space="preserve">Dobava prodnega materiala in dosutje bankin v debelini 10 cm in širini 0,5 m, z uvaljanjem </t>
  </si>
  <si>
    <t>SKUPAJ BREZ DDV</t>
  </si>
  <si>
    <t>VREDNOST Z DDV</t>
  </si>
  <si>
    <t xml:space="preserve">Pobrizg z emulzijo  </t>
  </si>
  <si>
    <t>izdelava izravnave iz bitumiziranega drobljenca AC 16 base B 50/70 A3</t>
  </si>
  <si>
    <t>t</t>
  </si>
  <si>
    <t>Dobava in vgradnja tamponskega materiala (magmatski ali dolomit) drobljenec 0-32, s planiranjem, grederiranjem in komprimacijo min 90 Mpa</t>
  </si>
  <si>
    <t>POPIS DEL LC 440492 (Pečke - Kamenke) 345 m (od km 1+226 do km 1+571) (ocenjena vrednost)</t>
  </si>
  <si>
    <t>POPIS DEL LC 440541 (Mostečno - Savinsko) 410 m (od km 2+019 do km 2+429) (ocenjena vrednost)</t>
  </si>
  <si>
    <t>POPIS DEL JP 946661 (Skledar - Mohorko) 200 m (od km 0+300 do km 0+500) (ocenjena vrednost)</t>
  </si>
  <si>
    <t>POPIS DEL JP 946591 (Pleš - Strug) 400 m (od km 0+712 do km 1+112) (ocenjena vrednost)</t>
  </si>
  <si>
    <t>širina: 3 m</t>
  </si>
  <si>
    <t>Izdelava obrabno zaporne plasti bitumenskega  betona AC 16 surf B 50/70 A4 v debelini 6 cm</t>
  </si>
  <si>
    <t>POPIS DEL JP 946841 (Pečke - Srece) 200 m (od km 0+345 do km 0+545) (ocenjena vrednost)</t>
  </si>
  <si>
    <t>Izdelava obrabne in zaporne plasti bitumenskega  betona AC 16 surf B 50/70 A4 v debelini 6 cm</t>
  </si>
  <si>
    <t>širina: 2,7 m</t>
  </si>
  <si>
    <t>22% DDV</t>
  </si>
  <si>
    <t>1.2.</t>
  </si>
  <si>
    <t>1.3.</t>
  </si>
  <si>
    <t>1.5.</t>
  </si>
  <si>
    <t>1.6.</t>
  </si>
  <si>
    <t>širina: 3 m + mulda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</si>
</sst>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\ _S_I_T_-;\-* #,##0\ _S_I_T_-;_-* &quot;-&quot;??\ _S_I_T_-;_-@_-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2" fontId="3" fillId="0" borderId="0" xfId="0" applyNumberFormat="1" applyFont="1"/>
    <xf numFmtId="0" fontId="3" fillId="0" borderId="1" xfId="0" applyFont="1" applyBorder="1"/>
    <xf numFmtId="2" fontId="3" fillId="0" borderId="1" xfId="0" applyNumberFormat="1" applyFont="1" applyBorder="1"/>
    <xf numFmtId="0" fontId="6" fillId="0" borderId="0" xfId="0" applyFont="1"/>
    <xf numFmtId="0" fontId="7" fillId="0" borderId="0" xfId="0" applyFont="1"/>
    <xf numFmtId="4" fontId="3" fillId="0" borderId="0" xfId="0" applyNumberFormat="1" applyFont="1"/>
    <xf numFmtId="4" fontId="3" fillId="0" borderId="1" xfId="0" applyNumberFormat="1" applyFont="1" applyBorder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3" fillId="0" borderId="4" xfId="0" applyFont="1" applyBorder="1"/>
    <xf numFmtId="4" fontId="4" fillId="0" borderId="4" xfId="0" applyNumberFormat="1" applyFont="1" applyBorder="1"/>
    <xf numFmtId="3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8" fillId="0" borderId="0" xfId="1" applyNumberFormat="1" applyFont="1" applyAlignment="1" applyProtection="1">
      <alignment horizontal="right"/>
    </xf>
    <xf numFmtId="0" fontId="9" fillId="0" borderId="0" xfId="0" applyFont="1"/>
    <xf numFmtId="3" fontId="0" fillId="0" borderId="0" xfId="0" applyNumberFormat="1"/>
    <xf numFmtId="0" fontId="10" fillId="0" borderId="0" xfId="0" applyFont="1"/>
    <xf numFmtId="165" fontId="10" fillId="0" borderId="0" xfId="0" applyNumberFormat="1" applyFont="1" applyAlignment="1">
      <alignment horizontal="right"/>
    </xf>
    <xf numFmtId="3" fontId="4" fillId="0" borderId="0" xfId="0" applyNumberFormat="1" applyFont="1"/>
    <xf numFmtId="0" fontId="11" fillId="0" borderId="0" xfId="0" applyFont="1"/>
    <xf numFmtId="3" fontId="11" fillId="0" borderId="0" xfId="0" applyNumberFormat="1" applyFont="1"/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2" xfId="0" applyFont="1" applyFill="1" applyBorder="1"/>
    <xf numFmtId="0" fontId="11" fillId="2" borderId="2" xfId="0" applyFont="1" applyFill="1" applyBorder="1" applyAlignment="1">
      <alignment wrapText="1"/>
    </xf>
    <xf numFmtId="0" fontId="3" fillId="2" borderId="2" xfId="0" applyFont="1" applyFill="1" applyBorder="1"/>
    <xf numFmtId="2" fontId="11" fillId="0" borderId="2" xfId="0" applyNumberFormat="1" applyFont="1" applyBorder="1"/>
    <xf numFmtId="4" fontId="11" fillId="0" borderId="2" xfId="0" applyNumberFormat="1" applyFont="1" applyBorder="1"/>
    <xf numFmtId="0" fontId="11" fillId="2" borderId="2" xfId="0" applyFont="1" applyFill="1" applyBorder="1" applyAlignment="1">
      <alignment horizontal="center"/>
    </xf>
    <xf numFmtId="0" fontId="11" fillId="2" borderId="2" xfId="0" applyFont="1" applyFill="1" applyBorder="1"/>
    <xf numFmtId="4" fontId="3" fillId="0" borderId="0" xfId="0" applyNumberFormat="1" applyFont="1" applyAlignment="1">
      <alignment horizontal="right"/>
    </xf>
    <xf numFmtId="0" fontId="3" fillId="2" borderId="2" xfId="0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2" fontId="10" fillId="0" borderId="2" xfId="0" applyNumberFormat="1" applyFont="1" applyBorder="1"/>
    <xf numFmtId="4" fontId="10" fillId="0" borderId="2" xfId="0" applyNumberFormat="1" applyFont="1" applyBorder="1"/>
    <xf numFmtId="0" fontId="3" fillId="2" borderId="2" xfId="0" applyFont="1" applyFill="1" applyBorder="1" applyAlignment="1">
      <alignment wrapText="1"/>
    </xf>
    <xf numFmtId="49" fontId="11" fillId="2" borderId="2" xfId="0" applyNumberFormat="1" applyFont="1" applyFill="1" applyBorder="1" applyAlignment="1">
      <alignment horizontal="left" wrapText="1"/>
    </xf>
    <xf numFmtId="4" fontId="3" fillId="0" borderId="2" xfId="0" applyNumberFormat="1" applyFont="1" applyBorder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2" fontId="11" fillId="0" borderId="0" xfId="0" applyNumberFormat="1" applyFont="1"/>
    <xf numFmtId="164" fontId="10" fillId="0" borderId="0" xfId="1" applyNumberFormat="1" applyFont="1" applyAlignment="1" applyProtection="1">
      <alignment horizontal="right"/>
    </xf>
    <xf numFmtId="0" fontId="4" fillId="0" borderId="3" xfId="0" applyFont="1" applyBorder="1" applyAlignment="1">
      <alignment horizontal="right"/>
    </xf>
    <xf numFmtId="0" fontId="4" fillId="0" borderId="2" xfId="0" applyFont="1" applyBorder="1" applyAlignment="1">
      <alignment horizontal="right"/>
    </xf>
  </cellXfs>
  <cellStyles count="2">
    <cellStyle name="Navadno" xfId="0" builtinId="0"/>
    <cellStyle name="Vejic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1E05F-2A64-4833-92FB-EB7023446D84}">
  <dimension ref="B3:H20"/>
  <sheetViews>
    <sheetView tabSelected="1" workbookViewId="0">
      <selection activeCell="H13" sqref="H13"/>
    </sheetView>
  </sheetViews>
  <sheetFormatPr defaultRowHeight="15" x14ac:dyDescent="0.25"/>
  <sheetData>
    <row r="3" spans="2:8" ht="16.5" x14ac:dyDescent="0.3">
      <c r="B3" s="3"/>
      <c r="C3" s="3"/>
      <c r="D3" s="3"/>
      <c r="E3" s="3"/>
      <c r="F3" s="3"/>
      <c r="G3" s="3"/>
      <c r="H3" s="3"/>
    </row>
    <row r="4" spans="2:8" ht="16.5" x14ac:dyDescent="0.3">
      <c r="B4" s="3"/>
      <c r="C4" s="3"/>
      <c r="D4" s="3"/>
      <c r="E4" s="4" t="s">
        <v>0</v>
      </c>
      <c r="F4" s="3"/>
      <c r="G4" s="3"/>
      <c r="H4" s="3"/>
    </row>
    <row r="5" spans="2:8" ht="16.5" x14ac:dyDescent="0.3">
      <c r="B5" s="3"/>
      <c r="C5" s="3"/>
      <c r="D5" s="3"/>
      <c r="E5" s="3"/>
      <c r="F5" s="3"/>
      <c r="G5" s="3"/>
      <c r="H5" s="3"/>
    </row>
    <row r="6" spans="2:8" ht="16.5" x14ac:dyDescent="0.3">
      <c r="B6" s="3"/>
      <c r="C6" s="3"/>
      <c r="D6" s="3"/>
      <c r="E6" s="3"/>
      <c r="F6" s="3"/>
      <c r="G6" s="3"/>
      <c r="H6" s="3"/>
    </row>
    <row r="7" spans="2:8" ht="16.5" x14ac:dyDescent="0.3">
      <c r="B7" s="3"/>
      <c r="C7" s="3"/>
      <c r="D7" s="4" t="s">
        <v>1</v>
      </c>
      <c r="E7" s="3"/>
      <c r="F7" s="3"/>
      <c r="G7" s="3"/>
      <c r="H7" s="3"/>
    </row>
    <row r="8" spans="2:8" ht="16.5" x14ac:dyDescent="0.3">
      <c r="B8" s="3"/>
      <c r="C8" s="3"/>
      <c r="D8" s="3"/>
      <c r="E8" s="3"/>
      <c r="F8" s="3"/>
      <c r="G8" s="3"/>
      <c r="H8" s="3"/>
    </row>
    <row r="9" spans="2:8" ht="16.5" x14ac:dyDescent="0.3">
      <c r="B9" s="3"/>
      <c r="C9" s="3"/>
      <c r="D9" s="3"/>
      <c r="E9" s="3"/>
      <c r="F9" s="3"/>
      <c r="G9" s="3"/>
      <c r="H9" s="3"/>
    </row>
    <row r="10" spans="2:8" ht="16.5" x14ac:dyDescent="0.3">
      <c r="B10" s="3" t="s">
        <v>2</v>
      </c>
      <c r="C10" s="3" t="s">
        <v>3</v>
      </c>
      <c r="D10" s="3"/>
      <c r="E10" s="3"/>
      <c r="F10" s="3"/>
      <c r="G10" s="5">
        <f>'LC 440541'!E20</f>
        <v>0</v>
      </c>
      <c r="H10" s="3" t="s">
        <v>4</v>
      </c>
    </row>
    <row r="11" spans="2:8" ht="16.5" x14ac:dyDescent="0.3">
      <c r="B11" s="3" t="s">
        <v>5</v>
      </c>
      <c r="C11" s="3" t="s">
        <v>6</v>
      </c>
      <c r="D11" s="3"/>
      <c r="E11" s="3"/>
      <c r="F11" s="3"/>
      <c r="G11" s="5">
        <f>'LC 440492'!E23</f>
        <v>0</v>
      </c>
      <c r="H11" s="3" t="s">
        <v>4</v>
      </c>
    </row>
    <row r="12" spans="2:8" ht="16.5" x14ac:dyDescent="0.3">
      <c r="B12" s="3" t="s">
        <v>7</v>
      </c>
      <c r="C12" s="3" t="s">
        <v>8</v>
      </c>
      <c r="D12" s="3"/>
      <c r="E12" s="3"/>
      <c r="F12" s="3"/>
      <c r="G12" s="5">
        <f>'JP 946591'!E22</f>
        <v>0</v>
      </c>
      <c r="H12" s="3" t="s">
        <v>4</v>
      </c>
    </row>
    <row r="13" spans="2:8" ht="16.5" x14ac:dyDescent="0.3">
      <c r="B13" s="3" t="s">
        <v>9</v>
      </c>
      <c r="C13" s="3" t="s">
        <v>10</v>
      </c>
      <c r="D13" s="3"/>
      <c r="E13" s="3"/>
      <c r="F13" s="3"/>
      <c r="G13" s="5">
        <f>'JP 946661'!E22</f>
        <v>0</v>
      </c>
      <c r="H13" s="3" t="s">
        <v>4</v>
      </c>
    </row>
    <row r="14" spans="2:8" ht="16.5" x14ac:dyDescent="0.3">
      <c r="B14" s="6" t="s">
        <v>11</v>
      </c>
      <c r="C14" s="6" t="s">
        <v>12</v>
      </c>
      <c r="D14" s="6"/>
      <c r="E14" s="6"/>
      <c r="F14" s="6"/>
      <c r="G14" s="7">
        <f>'JP 946841'!E23</f>
        <v>0</v>
      </c>
      <c r="H14" s="6" t="s">
        <v>4</v>
      </c>
    </row>
    <row r="15" spans="2:8" ht="16.5" x14ac:dyDescent="0.3">
      <c r="B15" s="3"/>
      <c r="C15" s="3"/>
      <c r="D15" s="3"/>
      <c r="E15" s="3"/>
      <c r="F15" s="3"/>
      <c r="G15" s="3"/>
      <c r="H15" s="3"/>
    </row>
    <row r="16" spans="2:8" ht="16.5" x14ac:dyDescent="0.3">
      <c r="B16" s="3" t="s">
        <v>13</v>
      </c>
      <c r="C16" s="3"/>
      <c r="D16" s="3"/>
      <c r="E16" s="3"/>
      <c r="F16" s="3"/>
      <c r="G16" s="5">
        <f>SUM(G10:G14)</f>
        <v>0</v>
      </c>
      <c r="H16" s="3" t="s">
        <v>4</v>
      </c>
    </row>
    <row r="17" spans="2:8" ht="16.5" x14ac:dyDescent="0.3">
      <c r="B17" s="3"/>
      <c r="C17" s="3"/>
      <c r="D17" s="3"/>
      <c r="E17" s="3"/>
      <c r="F17" s="3"/>
      <c r="G17" s="5"/>
      <c r="H17" s="3"/>
    </row>
    <row r="18" spans="2:8" ht="16.5" x14ac:dyDescent="0.3">
      <c r="B18" s="3"/>
      <c r="C18" s="3" t="s">
        <v>14</v>
      </c>
      <c r="D18" s="3"/>
      <c r="E18" s="3"/>
      <c r="F18" s="3"/>
      <c r="G18" s="5">
        <f>G16*0.22</f>
        <v>0</v>
      </c>
      <c r="H18" s="3" t="s">
        <v>4</v>
      </c>
    </row>
    <row r="19" spans="2:8" ht="16.5" x14ac:dyDescent="0.3">
      <c r="B19" s="3"/>
      <c r="C19" s="3"/>
      <c r="D19" s="3"/>
      <c r="E19" s="3"/>
      <c r="F19" s="3"/>
      <c r="G19" s="3"/>
      <c r="H19" s="3"/>
    </row>
    <row r="20" spans="2:8" ht="16.5" x14ac:dyDescent="0.3">
      <c r="B20" s="4" t="s">
        <v>15</v>
      </c>
      <c r="C20" s="3"/>
      <c r="D20" s="3"/>
      <c r="E20" s="3"/>
      <c r="F20" s="3"/>
      <c r="G20" s="5">
        <f>G16+G18</f>
        <v>0</v>
      </c>
      <c r="H20" s="3" t="s">
        <v>4</v>
      </c>
    </row>
  </sheetData>
  <sheetProtection algorithmName="SHA-512" hashValue="yzQvCClkslFz7Ugdon1NhlVG3o+RfMpBfGPpbyTMB4SqqfhRLHPvCyR4e4PIOePZKZZNILnWfgRFRH7zJg81Ag==" saltValue="9N9WKSZr6YCZQ51y95dl6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62D4C-EDFB-4E78-8EC9-3CE73E0BC0B1}">
  <dimension ref="A2:I28"/>
  <sheetViews>
    <sheetView topLeftCell="A10" workbookViewId="0">
      <selection activeCell="E24" sqref="E24"/>
    </sheetView>
  </sheetViews>
  <sheetFormatPr defaultRowHeight="15" x14ac:dyDescent="0.25"/>
  <cols>
    <col min="3" max="3" width="64.7109375" customWidth="1"/>
  </cols>
  <sheetData>
    <row r="2" spans="1:9" ht="16.5" x14ac:dyDescent="0.3">
      <c r="A2" s="1"/>
      <c r="B2" s="3"/>
      <c r="C2" s="49"/>
      <c r="D2" s="26"/>
      <c r="E2" s="17"/>
      <c r="F2" s="3"/>
      <c r="G2" s="3"/>
      <c r="H2" s="3"/>
      <c r="I2" s="3"/>
    </row>
    <row r="3" spans="1:9" ht="16.5" x14ac:dyDescent="0.3">
      <c r="A3" s="1"/>
      <c r="B3" s="23" t="s">
        <v>39</v>
      </c>
      <c r="C3" s="23"/>
      <c r="D3" s="24"/>
      <c r="E3" s="25"/>
      <c r="F3" s="3"/>
      <c r="G3" s="3"/>
      <c r="H3" s="3"/>
      <c r="I3" s="3"/>
    </row>
    <row r="4" spans="1:9" ht="16.5" x14ac:dyDescent="0.3">
      <c r="A4" s="1"/>
      <c r="B4" s="4"/>
      <c r="C4" s="4" t="s">
        <v>42</v>
      </c>
      <c r="D4" s="4"/>
      <c r="E4" s="25"/>
      <c r="F4" s="3"/>
      <c r="G4" s="3"/>
      <c r="H4" s="3"/>
      <c r="I4" s="3"/>
    </row>
    <row r="5" spans="1:9" ht="18.75" x14ac:dyDescent="0.3">
      <c r="A5" s="2"/>
      <c r="B5" s="3"/>
      <c r="C5" s="3"/>
      <c r="D5" s="26"/>
      <c r="E5" s="27"/>
      <c r="F5" s="26"/>
      <c r="G5" s="26"/>
      <c r="H5" s="26"/>
      <c r="I5" s="3"/>
    </row>
    <row r="6" spans="1:9" ht="16.5" x14ac:dyDescent="0.3">
      <c r="A6" s="1"/>
      <c r="B6" s="18"/>
      <c r="C6" s="3"/>
      <c r="D6" s="3"/>
      <c r="E6" s="26"/>
      <c r="F6" s="17"/>
      <c r="G6" s="17"/>
      <c r="H6" s="3"/>
      <c r="I6" s="3"/>
    </row>
    <row r="7" spans="1:9" ht="16.5" x14ac:dyDescent="0.3">
      <c r="A7" s="1"/>
      <c r="B7" s="28" t="s">
        <v>2</v>
      </c>
      <c r="C7" s="29" t="s">
        <v>26</v>
      </c>
      <c r="D7" s="30"/>
      <c r="E7" s="40" t="s">
        <v>17</v>
      </c>
      <c r="F7" s="41" t="s">
        <v>18</v>
      </c>
      <c r="G7" s="42" t="s">
        <v>19</v>
      </c>
      <c r="H7" s="23"/>
      <c r="I7" s="3"/>
    </row>
    <row r="8" spans="1:9" ht="16.5" x14ac:dyDescent="0.3">
      <c r="A8" s="1"/>
      <c r="B8" s="35" t="s">
        <v>20</v>
      </c>
      <c r="C8" s="31" t="s">
        <v>27</v>
      </c>
      <c r="D8" s="36" t="s">
        <v>24</v>
      </c>
      <c r="E8" s="39">
        <f>410*3+300*0.5</f>
        <v>1380</v>
      </c>
      <c r="F8" s="33"/>
      <c r="G8" s="34">
        <f>E8*F8</f>
        <v>0</v>
      </c>
      <c r="H8" s="37"/>
      <c r="I8" s="3"/>
    </row>
    <row r="9" spans="1:9" ht="33" x14ac:dyDescent="0.3">
      <c r="A9" s="1"/>
      <c r="B9" s="35" t="s">
        <v>48</v>
      </c>
      <c r="C9" s="31" t="s">
        <v>28</v>
      </c>
      <c r="D9" s="32" t="s">
        <v>23</v>
      </c>
      <c r="E9" s="39">
        <v>0</v>
      </c>
      <c r="F9" s="33"/>
      <c r="G9" s="34">
        <f t="shared" ref="G9:G12" si="0">E9*F9</f>
        <v>0</v>
      </c>
      <c r="H9" s="37"/>
      <c r="I9" s="3"/>
    </row>
    <row r="10" spans="1:9" ht="33" x14ac:dyDescent="0.3">
      <c r="A10" s="1"/>
      <c r="B10" s="35" t="s">
        <v>49</v>
      </c>
      <c r="C10" s="31" t="s">
        <v>43</v>
      </c>
      <c r="D10" s="36" t="s">
        <v>24</v>
      </c>
      <c r="E10" s="39">
        <f>410*3</f>
        <v>1230</v>
      </c>
      <c r="F10" s="33"/>
      <c r="G10" s="34">
        <f t="shared" si="0"/>
        <v>0</v>
      </c>
      <c r="H10" s="37"/>
      <c r="I10" s="3"/>
    </row>
    <row r="11" spans="1:9" ht="16.5" x14ac:dyDescent="0.3">
      <c r="A11" s="1"/>
      <c r="B11" s="35" t="s">
        <v>22</v>
      </c>
      <c r="C11" s="43" t="s">
        <v>30</v>
      </c>
      <c r="D11" s="32" t="s">
        <v>21</v>
      </c>
      <c r="E11" s="38">
        <v>300</v>
      </c>
      <c r="F11" s="33"/>
      <c r="G11" s="34">
        <f t="shared" si="0"/>
        <v>0</v>
      </c>
      <c r="H11" s="37"/>
      <c r="I11" s="3"/>
    </row>
    <row r="12" spans="1:9" ht="33" x14ac:dyDescent="0.3">
      <c r="A12" s="1"/>
      <c r="B12" s="35" t="s">
        <v>22</v>
      </c>
      <c r="C12" s="44" t="s">
        <v>31</v>
      </c>
      <c r="D12" s="32" t="s">
        <v>21</v>
      </c>
      <c r="E12" s="39">
        <v>0</v>
      </c>
      <c r="F12" s="33"/>
      <c r="G12" s="34">
        <f t="shared" si="0"/>
        <v>0</v>
      </c>
      <c r="H12" s="37"/>
      <c r="I12" s="3"/>
    </row>
    <row r="13" spans="1:9" ht="16.5" x14ac:dyDescent="0.3">
      <c r="A13" s="1"/>
      <c r="B13" s="50" t="s">
        <v>25</v>
      </c>
      <c r="C13" s="50"/>
      <c r="D13" s="50"/>
      <c r="E13" s="50"/>
      <c r="F13" s="50"/>
      <c r="G13" s="45">
        <f>G9+G10+G11+G12</f>
        <v>0</v>
      </c>
      <c r="H13" s="37"/>
      <c r="I13" s="3"/>
    </row>
    <row r="14" spans="1:9" ht="16.5" x14ac:dyDescent="0.3">
      <c r="B14" s="46"/>
      <c r="C14" s="26"/>
      <c r="D14" s="26"/>
      <c r="E14" s="26"/>
      <c r="F14" s="27"/>
      <c r="G14" s="26"/>
      <c r="H14" s="26"/>
      <c r="I14" s="3"/>
    </row>
    <row r="15" spans="1:9" ht="16.5" x14ac:dyDescent="0.3">
      <c r="B15" s="46"/>
      <c r="C15" s="26"/>
      <c r="D15" s="3"/>
      <c r="E15" s="3"/>
      <c r="F15" s="3"/>
      <c r="G15" s="3"/>
      <c r="H15" s="10"/>
      <c r="I15" s="3"/>
    </row>
    <row r="16" spans="1:9" ht="16.5" x14ac:dyDescent="0.3">
      <c r="B16" s="46"/>
      <c r="C16" s="4"/>
      <c r="D16" s="4"/>
      <c r="E16" s="10"/>
      <c r="F16" s="27"/>
      <c r="G16" s="26"/>
      <c r="H16" s="26"/>
      <c r="I16" s="3"/>
    </row>
    <row r="17" spans="2:9" ht="16.5" x14ac:dyDescent="0.3">
      <c r="B17" s="46"/>
      <c r="C17" s="3"/>
      <c r="D17" s="3"/>
      <c r="E17" s="10"/>
      <c r="F17" s="27"/>
      <c r="G17" s="26"/>
      <c r="H17" s="26"/>
      <c r="I17" s="3"/>
    </row>
    <row r="18" spans="2:9" ht="16.5" x14ac:dyDescent="0.3">
      <c r="B18" s="47" t="s">
        <v>16</v>
      </c>
      <c r="C18" s="3" t="s">
        <v>26</v>
      </c>
      <c r="D18" s="3"/>
      <c r="E18" s="10">
        <f>SUM(G8:G12)</f>
        <v>0</v>
      </c>
      <c r="F18" s="27"/>
      <c r="G18" s="26"/>
      <c r="H18" s="26"/>
      <c r="I18" s="3"/>
    </row>
    <row r="19" spans="2:9" ht="16.5" x14ac:dyDescent="0.3">
      <c r="B19" s="47"/>
      <c r="C19" s="6"/>
      <c r="D19" s="6"/>
      <c r="E19" s="11"/>
      <c r="F19" s="27"/>
      <c r="G19" s="26"/>
      <c r="H19" s="48"/>
      <c r="I19" s="3"/>
    </row>
    <row r="20" spans="2:9" ht="16.5" x14ac:dyDescent="0.3">
      <c r="B20" s="46"/>
      <c r="C20" s="12" t="s">
        <v>32</v>
      </c>
      <c r="D20" s="3"/>
      <c r="E20" s="10">
        <f>E18</f>
        <v>0</v>
      </c>
      <c r="F20" s="3"/>
      <c r="G20" s="3"/>
      <c r="H20" s="5"/>
      <c r="I20" s="3"/>
    </row>
    <row r="21" spans="2:9" ht="16.5" x14ac:dyDescent="0.3">
      <c r="B21" s="46"/>
      <c r="C21" s="12"/>
      <c r="D21" s="3"/>
      <c r="E21" s="10"/>
      <c r="F21" s="3"/>
      <c r="G21" s="3"/>
      <c r="H21" s="5"/>
      <c r="I21" s="3"/>
    </row>
    <row r="22" spans="2:9" ht="16.5" x14ac:dyDescent="0.3">
      <c r="B22" s="3"/>
      <c r="C22" s="13" t="s">
        <v>47</v>
      </c>
      <c r="D22" s="6"/>
      <c r="E22" s="11">
        <f>E20*0.22</f>
        <v>0</v>
      </c>
      <c r="F22" s="3"/>
      <c r="G22" s="3"/>
      <c r="H22" s="3"/>
      <c r="I22" s="3"/>
    </row>
    <row r="23" spans="2:9" ht="16.5" x14ac:dyDescent="0.3">
      <c r="B23" s="3"/>
      <c r="C23" s="12"/>
      <c r="D23" s="3"/>
      <c r="E23" s="10"/>
      <c r="F23" s="3"/>
      <c r="G23" s="3"/>
      <c r="H23" s="3"/>
      <c r="I23" s="3"/>
    </row>
    <row r="24" spans="2:9" ht="17.25" thickBot="1" x14ac:dyDescent="0.35">
      <c r="B24" s="3"/>
      <c r="C24" s="14" t="s">
        <v>33</v>
      </c>
      <c r="D24" s="15"/>
      <c r="E24" s="16">
        <f>E20+E22</f>
        <v>0</v>
      </c>
      <c r="F24" s="3"/>
      <c r="G24" s="3"/>
      <c r="H24" s="26"/>
      <c r="I24" s="3"/>
    </row>
    <row r="25" spans="2:9" ht="16.5" x14ac:dyDescent="0.3">
      <c r="B25" s="3"/>
      <c r="C25" s="3"/>
      <c r="D25" s="3"/>
      <c r="E25" s="3"/>
      <c r="F25" s="3"/>
      <c r="G25" s="3"/>
      <c r="H25" s="3"/>
      <c r="I25" s="3"/>
    </row>
    <row r="26" spans="2:9" ht="16.5" x14ac:dyDescent="0.3">
      <c r="B26" s="3"/>
      <c r="C26" s="3"/>
      <c r="D26" s="3"/>
      <c r="E26" s="3"/>
      <c r="F26" s="3"/>
      <c r="G26" s="3"/>
      <c r="H26" s="23"/>
      <c r="I26" s="3"/>
    </row>
    <row r="27" spans="2:9" ht="16.5" x14ac:dyDescent="0.3">
      <c r="B27" s="3"/>
      <c r="C27" s="3"/>
      <c r="D27" s="3"/>
      <c r="E27" s="3"/>
      <c r="F27" s="3"/>
      <c r="G27" s="3"/>
      <c r="H27" s="3"/>
    </row>
    <row r="28" spans="2:9" ht="16.5" x14ac:dyDescent="0.3">
      <c r="B28" s="3"/>
      <c r="C28" s="3"/>
      <c r="D28" s="3"/>
      <c r="E28" s="3"/>
      <c r="F28" s="3"/>
      <c r="G28" s="3"/>
      <c r="H28" s="3"/>
    </row>
  </sheetData>
  <mergeCells count="1">
    <mergeCell ref="B13:F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9B487-C731-4DAF-BE76-4FF060BADA10}">
  <dimension ref="A2:H30"/>
  <sheetViews>
    <sheetView topLeftCell="A12" workbookViewId="0">
      <selection activeCell="E23" sqref="E23"/>
    </sheetView>
  </sheetViews>
  <sheetFormatPr defaultRowHeight="15" x14ac:dyDescent="0.25"/>
  <cols>
    <col min="3" max="3" width="64.42578125" customWidth="1"/>
  </cols>
  <sheetData>
    <row r="2" spans="1:8" ht="16.5" x14ac:dyDescent="0.3">
      <c r="A2" s="1"/>
      <c r="B2" s="3"/>
      <c r="C2" s="49"/>
      <c r="D2" s="26"/>
      <c r="E2" s="17"/>
      <c r="F2" s="3"/>
      <c r="G2" s="3"/>
      <c r="H2" s="3"/>
    </row>
    <row r="3" spans="1:8" ht="16.5" x14ac:dyDescent="0.3">
      <c r="A3" s="1"/>
      <c r="B3" s="23" t="s">
        <v>38</v>
      </c>
      <c r="C3" s="23"/>
      <c r="D3" s="24"/>
      <c r="E3" s="25"/>
      <c r="F3" s="3"/>
      <c r="G3" s="3"/>
      <c r="H3" s="3"/>
    </row>
    <row r="4" spans="1:8" ht="16.5" x14ac:dyDescent="0.3">
      <c r="A4" s="1"/>
      <c r="B4" s="4"/>
      <c r="C4" s="4"/>
      <c r="D4" s="4"/>
      <c r="E4" s="25"/>
      <c r="F4" s="3"/>
      <c r="G4" s="3"/>
      <c r="H4" s="3"/>
    </row>
    <row r="5" spans="1:8" ht="16.5" x14ac:dyDescent="0.3">
      <c r="B5" s="46"/>
      <c r="C5" s="3"/>
      <c r="D5" s="3"/>
      <c r="E5" s="3"/>
      <c r="F5" s="17"/>
      <c r="G5" s="3"/>
      <c r="H5" s="3"/>
    </row>
    <row r="6" spans="1:8" ht="16.5" x14ac:dyDescent="0.3">
      <c r="B6" s="18"/>
      <c r="C6" s="3"/>
      <c r="D6" s="3"/>
      <c r="E6" s="26"/>
      <c r="F6" s="17"/>
      <c r="G6" s="17"/>
      <c r="H6" s="3"/>
    </row>
    <row r="7" spans="1:8" ht="16.5" x14ac:dyDescent="0.3">
      <c r="B7" s="28" t="s">
        <v>16</v>
      </c>
      <c r="C7" s="29" t="s">
        <v>26</v>
      </c>
      <c r="D7" s="30"/>
      <c r="E7" s="40" t="s">
        <v>17</v>
      </c>
      <c r="F7" s="41" t="s">
        <v>18</v>
      </c>
      <c r="G7" s="42" t="s">
        <v>19</v>
      </c>
      <c r="H7" s="3"/>
    </row>
    <row r="8" spans="1:8" ht="16.5" x14ac:dyDescent="0.3">
      <c r="B8" s="35" t="s">
        <v>20</v>
      </c>
      <c r="C8" s="31" t="s">
        <v>34</v>
      </c>
      <c r="D8" s="36" t="s">
        <v>24</v>
      </c>
      <c r="E8" s="39">
        <f>345*2.5+250*0.5</f>
        <v>987.5</v>
      </c>
      <c r="F8" s="33"/>
      <c r="G8" s="34">
        <f>E8*F8</f>
        <v>0</v>
      </c>
      <c r="H8" s="3"/>
    </row>
    <row r="9" spans="1:8" ht="33" x14ac:dyDescent="0.3">
      <c r="B9" s="35" t="s">
        <v>48</v>
      </c>
      <c r="C9" s="31" t="s">
        <v>28</v>
      </c>
      <c r="D9" s="32" t="s">
        <v>23</v>
      </c>
      <c r="E9" s="39">
        <v>0</v>
      </c>
      <c r="F9" s="33"/>
      <c r="G9" s="34">
        <f t="shared" ref="G9:G13" si="0">E9*F9</f>
        <v>0</v>
      </c>
      <c r="H9" s="3"/>
    </row>
    <row r="10" spans="1:8" ht="16.5" x14ac:dyDescent="0.3">
      <c r="B10" s="35" t="s">
        <v>49</v>
      </c>
      <c r="C10" s="31" t="s">
        <v>35</v>
      </c>
      <c r="D10" s="32" t="s">
        <v>36</v>
      </c>
      <c r="E10" s="39">
        <v>0</v>
      </c>
      <c r="F10" s="33"/>
      <c r="G10" s="34">
        <f>E10*F10</f>
        <v>0</v>
      </c>
      <c r="H10" s="3"/>
    </row>
    <row r="11" spans="1:8" ht="33" x14ac:dyDescent="0.3">
      <c r="B11" s="35" t="s">
        <v>22</v>
      </c>
      <c r="C11" s="31" t="s">
        <v>45</v>
      </c>
      <c r="D11" s="36" t="s">
        <v>24</v>
      </c>
      <c r="E11" s="39">
        <f>345*2.5</f>
        <v>862.5</v>
      </c>
      <c r="F11" s="33"/>
      <c r="G11" s="34">
        <f t="shared" si="0"/>
        <v>0</v>
      </c>
      <c r="H11" s="3"/>
    </row>
    <row r="12" spans="1:8" ht="16.5" x14ac:dyDescent="0.3">
      <c r="B12" s="35" t="s">
        <v>50</v>
      </c>
      <c r="C12" s="43" t="s">
        <v>30</v>
      </c>
      <c r="D12" s="32" t="s">
        <v>21</v>
      </c>
      <c r="E12" s="38">
        <v>250</v>
      </c>
      <c r="F12" s="33"/>
      <c r="G12" s="34">
        <f t="shared" si="0"/>
        <v>0</v>
      </c>
      <c r="H12" s="3"/>
    </row>
    <row r="13" spans="1:8" ht="33" x14ac:dyDescent="0.3">
      <c r="B13" s="35" t="s">
        <v>51</v>
      </c>
      <c r="C13" s="44" t="s">
        <v>31</v>
      </c>
      <c r="D13" s="32" t="s">
        <v>21</v>
      </c>
      <c r="E13" s="39">
        <v>0</v>
      </c>
      <c r="F13" s="33"/>
      <c r="G13" s="34">
        <f t="shared" si="0"/>
        <v>0</v>
      </c>
      <c r="H13" s="3"/>
    </row>
    <row r="14" spans="1:8" ht="16.5" x14ac:dyDescent="0.3">
      <c r="B14" s="51" t="s">
        <v>25</v>
      </c>
      <c r="C14" s="51"/>
      <c r="D14" s="51"/>
      <c r="E14" s="51"/>
      <c r="F14" s="51"/>
      <c r="G14" s="45">
        <f>G8+G9+G10+G11+G12+G13</f>
        <v>0</v>
      </c>
      <c r="H14" s="3"/>
    </row>
    <row r="15" spans="1:8" ht="16.5" x14ac:dyDescent="0.3">
      <c r="B15" s="3"/>
      <c r="C15" s="3"/>
      <c r="D15" s="3"/>
      <c r="E15" s="17"/>
      <c r="F15" s="3"/>
      <c r="G15" s="3"/>
      <c r="H15" s="3"/>
    </row>
    <row r="16" spans="1:8" ht="16.5" x14ac:dyDescent="0.3">
      <c r="B16" s="3"/>
      <c r="C16" s="3"/>
      <c r="D16" s="3"/>
      <c r="E16" s="17"/>
      <c r="F16" s="3"/>
      <c r="G16" s="3"/>
      <c r="H16" s="3"/>
    </row>
    <row r="17" spans="2:8" ht="16.5" x14ac:dyDescent="0.3">
      <c r="B17" s="46"/>
      <c r="C17" s="26"/>
      <c r="D17" s="26"/>
      <c r="E17" s="26"/>
      <c r="F17" s="27"/>
      <c r="G17" s="26"/>
      <c r="H17" s="26"/>
    </row>
    <row r="18" spans="2:8" ht="16.5" x14ac:dyDescent="0.3">
      <c r="B18" s="46"/>
      <c r="C18" s="26"/>
      <c r="D18" s="3"/>
      <c r="E18" s="3"/>
      <c r="F18" s="3"/>
      <c r="G18" s="3"/>
      <c r="H18" s="10"/>
    </row>
    <row r="19" spans="2:8" ht="16.5" x14ac:dyDescent="0.3">
      <c r="B19" s="46"/>
      <c r="C19" s="4"/>
      <c r="D19" s="4"/>
      <c r="E19" s="10"/>
      <c r="F19" s="27"/>
      <c r="G19" s="26"/>
      <c r="H19" s="26"/>
    </row>
    <row r="20" spans="2:8" ht="16.5" x14ac:dyDescent="0.3">
      <c r="B20" s="46"/>
      <c r="C20" s="3"/>
      <c r="D20" s="3"/>
      <c r="E20" s="10"/>
      <c r="F20" s="27"/>
      <c r="G20" s="26"/>
      <c r="H20" s="26"/>
    </row>
    <row r="21" spans="2:8" ht="16.5" x14ac:dyDescent="0.3">
      <c r="B21" s="47" t="s">
        <v>9</v>
      </c>
      <c r="C21" s="3" t="s">
        <v>26</v>
      </c>
      <c r="D21" s="3"/>
      <c r="E21" s="10">
        <f>SUM(G8:G13)</f>
        <v>0</v>
      </c>
      <c r="F21" s="27"/>
      <c r="G21" s="26"/>
      <c r="H21" s="26"/>
    </row>
    <row r="22" spans="2:8" ht="16.5" x14ac:dyDescent="0.3">
      <c r="B22" s="47"/>
      <c r="C22" s="6"/>
      <c r="D22" s="6"/>
      <c r="E22" s="11"/>
      <c r="F22" s="27"/>
      <c r="G22" s="26"/>
      <c r="H22" s="48"/>
    </row>
    <row r="23" spans="2:8" ht="16.5" x14ac:dyDescent="0.3">
      <c r="B23" s="46"/>
      <c r="C23" s="12" t="s">
        <v>32</v>
      </c>
      <c r="D23" s="3"/>
      <c r="E23" s="10">
        <f>E21</f>
        <v>0</v>
      </c>
      <c r="F23" s="3"/>
      <c r="G23" s="3"/>
      <c r="H23" s="5"/>
    </row>
    <row r="24" spans="2:8" ht="16.5" x14ac:dyDescent="0.3">
      <c r="B24" s="46"/>
      <c r="C24" s="12"/>
      <c r="D24" s="3"/>
      <c r="E24" s="10"/>
      <c r="F24" s="3"/>
      <c r="G24" s="3"/>
      <c r="H24" s="5"/>
    </row>
    <row r="25" spans="2:8" ht="16.5" x14ac:dyDescent="0.3">
      <c r="B25" s="3"/>
      <c r="C25" s="13" t="s">
        <v>47</v>
      </c>
      <c r="D25" s="6"/>
      <c r="E25" s="11">
        <f>E23*0.22</f>
        <v>0</v>
      </c>
      <c r="F25" s="3"/>
      <c r="G25" s="3"/>
      <c r="H25" s="3"/>
    </row>
    <row r="26" spans="2:8" ht="16.5" x14ac:dyDescent="0.3">
      <c r="B26" s="3"/>
      <c r="C26" s="12"/>
      <c r="D26" s="3"/>
      <c r="E26" s="10"/>
      <c r="F26" s="3"/>
      <c r="G26" s="3"/>
      <c r="H26" s="3"/>
    </row>
    <row r="27" spans="2:8" ht="17.25" thickBot="1" x14ac:dyDescent="0.35">
      <c r="B27" s="3"/>
      <c r="C27" s="14" t="s">
        <v>33</v>
      </c>
      <c r="D27" s="15"/>
      <c r="E27" s="16">
        <f>E23+E25</f>
        <v>0</v>
      </c>
      <c r="F27" s="3"/>
      <c r="G27" s="3"/>
      <c r="H27" s="26"/>
    </row>
    <row r="28" spans="2:8" ht="16.5" x14ac:dyDescent="0.3">
      <c r="B28" s="3"/>
      <c r="C28" s="3"/>
      <c r="D28" s="3"/>
      <c r="E28" s="3"/>
      <c r="F28" s="3"/>
      <c r="G28" s="3"/>
      <c r="H28" s="3"/>
    </row>
    <row r="29" spans="2:8" ht="16.5" x14ac:dyDescent="0.3">
      <c r="B29" s="3"/>
      <c r="C29" s="3"/>
      <c r="D29" s="3"/>
      <c r="E29" s="3"/>
      <c r="F29" s="3"/>
      <c r="G29" s="3"/>
      <c r="H29" s="23"/>
    </row>
    <row r="30" spans="2:8" ht="16.5" x14ac:dyDescent="0.3">
      <c r="B30" s="3"/>
      <c r="C30" s="3"/>
      <c r="D30" s="3"/>
      <c r="E30" s="3"/>
      <c r="F30" s="3"/>
      <c r="G30" s="3"/>
      <c r="H30" s="3"/>
    </row>
  </sheetData>
  <mergeCells count="1">
    <mergeCell ref="B14:F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143C2-3195-4A20-B6FF-EE0B5EDDE075}">
  <dimension ref="A1:H31"/>
  <sheetViews>
    <sheetView topLeftCell="A14" workbookViewId="0">
      <selection activeCell="E26" sqref="E26"/>
    </sheetView>
  </sheetViews>
  <sheetFormatPr defaultRowHeight="15" x14ac:dyDescent="0.25"/>
  <cols>
    <col min="3" max="3" width="64.42578125" customWidth="1"/>
  </cols>
  <sheetData>
    <row r="1" spans="1:8" ht="16.5" x14ac:dyDescent="0.3">
      <c r="B1" s="3"/>
      <c r="C1" s="3"/>
      <c r="D1" s="3"/>
      <c r="E1" s="3"/>
      <c r="F1" s="3"/>
      <c r="G1" s="3"/>
      <c r="H1" s="3"/>
    </row>
    <row r="2" spans="1:8" ht="16.5" x14ac:dyDescent="0.3">
      <c r="A2" s="1"/>
      <c r="B2" s="3"/>
      <c r="C2" s="49"/>
      <c r="D2" s="26"/>
      <c r="E2" s="17"/>
      <c r="F2" s="3"/>
      <c r="G2" s="3"/>
      <c r="H2" s="3"/>
    </row>
    <row r="3" spans="1:8" ht="16.5" x14ac:dyDescent="0.3">
      <c r="A3" s="1"/>
      <c r="B3" s="23" t="s">
        <v>41</v>
      </c>
      <c r="C3" s="23"/>
      <c r="D3" s="24"/>
      <c r="E3" s="25"/>
      <c r="F3" s="3"/>
      <c r="G3" s="3"/>
      <c r="H3" s="3"/>
    </row>
    <row r="4" spans="1:8" ht="16.5" x14ac:dyDescent="0.3">
      <c r="A4" s="1"/>
      <c r="B4" s="4"/>
      <c r="C4" s="23" t="s">
        <v>42</v>
      </c>
      <c r="D4" s="4"/>
      <c r="E4" s="25"/>
      <c r="F4" s="3"/>
      <c r="G4" s="3"/>
      <c r="H4" s="3"/>
    </row>
    <row r="5" spans="1:8" ht="18.75" x14ac:dyDescent="0.3">
      <c r="A5" s="2"/>
      <c r="B5" s="3"/>
      <c r="C5" s="3"/>
      <c r="D5" s="26"/>
      <c r="E5" s="27"/>
      <c r="F5" s="26"/>
      <c r="G5" s="26"/>
      <c r="H5" s="26"/>
    </row>
    <row r="6" spans="1:8" ht="16.5" x14ac:dyDescent="0.3">
      <c r="B6" s="46"/>
      <c r="C6" s="3"/>
      <c r="D6" s="3"/>
      <c r="E6" s="3"/>
      <c r="F6" s="17"/>
      <c r="G6" s="3"/>
      <c r="H6" s="3"/>
    </row>
    <row r="7" spans="1:8" ht="16.5" x14ac:dyDescent="0.3">
      <c r="B7" s="18"/>
      <c r="C7" s="3"/>
      <c r="D7" s="3"/>
      <c r="E7" s="26"/>
      <c r="F7" s="17"/>
      <c r="G7" s="17"/>
      <c r="H7" s="3"/>
    </row>
    <row r="8" spans="1:8" ht="16.5" x14ac:dyDescent="0.3">
      <c r="B8" s="28" t="s">
        <v>16</v>
      </c>
      <c r="C8" s="29" t="s">
        <v>26</v>
      </c>
      <c r="D8" s="30"/>
      <c r="E8" s="40" t="s">
        <v>17</v>
      </c>
      <c r="F8" s="41" t="s">
        <v>18</v>
      </c>
      <c r="G8" s="42" t="s">
        <v>19</v>
      </c>
      <c r="H8" s="3"/>
    </row>
    <row r="9" spans="1:8" ht="33" x14ac:dyDescent="0.3">
      <c r="B9" s="35" t="s">
        <v>20</v>
      </c>
      <c r="C9" s="31" t="s">
        <v>37</v>
      </c>
      <c r="D9" s="32" t="s">
        <v>23</v>
      </c>
      <c r="E9" s="39">
        <v>0</v>
      </c>
      <c r="F9" s="33"/>
      <c r="G9" s="34">
        <f t="shared" ref="G9:G12" si="0">E9*F9</f>
        <v>0</v>
      </c>
      <c r="H9" s="3"/>
    </row>
    <row r="10" spans="1:8" ht="33" x14ac:dyDescent="0.3">
      <c r="B10" s="35" t="s">
        <v>48</v>
      </c>
      <c r="C10" s="31" t="s">
        <v>29</v>
      </c>
      <c r="D10" s="36" t="s">
        <v>24</v>
      </c>
      <c r="E10" s="39">
        <f>400*3</f>
        <v>1200</v>
      </c>
      <c r="F10" s="33"/>
      <c r="G10" s="34">
        <f t="shared" si="0"/>
        <v>0</v>
      </c>
      <c r="H10" s="3"/>
    </row>
    <row r="11" spans="1:8" ht="16.5" x14ac:dyDescent="0.3">
      <c r="B11" s="35" t="s">
        <v>49</v>
      </c>
      <c r="C11" s="43" t="s">
        <v>30</v>
      </c>
      <c r="D11" s="32" t="s">
        <v>21</v>
      </c>
      <c r="E11" s="38">
        <v>400</v>
      </c>
      <c r="F11" s="33"/>
      <c r="G11" s="34">
        <f t="shared" si="0"/>
        <v>0</v>
      </c>
      <c r="H11" s="3"/>
    </row>
    <row r="12" spans="1:8" ht="33" x14ac:dyDescent="0.3">
      <c r="B12" s="35" t="s">
        <v>22</v>
      </c>
      <c r="C12" s="44" t="s">
        <v>31</v>
      </c>
      <c r="D12" s="32" t="s">
        <v>21</v>
      </c>
      <c r="E12" s="39">
        <v>0</v>
      </c>
      <c r="F12" s="33"/>
      <c r="G12" s="34">
        <f t="shared" si="0"/>
        <v>0</v>
      </c>
      <c r="H12" s="3"/>
    </row>
    <row r="13" spans="1:8" ht="16.5" x14ac:dyDescent="0.3">
      <c r="B13" s="51" t="s">
        <v>25</v>
      </c>
      <c r="C13" s="51"/>
      <c r="D13" s="51"/>
      <c r="E13" s="51"/>
      <c r="F13" s="51"/>
      <c r="G13" s="45">
        <f>G9+G10+G11+G12</f>
        <v>0</v>
      </c>
      <c r="H13" s="3"/>
    </row>
    <row r="14" spans="1:8" ht="16.5" x14ac:dyDescent="0.3">
      <c r="B14" s="3"/>
      <c r="C14" s="3"/>
      <c r="D14" s="3"/>
      <c r="E14" s="17"/>
      <c r="F14" s="3"/>
      <c r="G14" s="3"/>
      <c r="H14" s="3"/>
    </row>
    <row r="15" spans="1:8" ht="16.5" x14ac:dyDescent="0.3">
      <c r="B15" s="3"/>
      <c r="C15" s="3"/>
      <c r="D15" s="3"/>
      <c r="E15" s="17"/>
      <c r="F15" s="3"/>
      <c r="G15" s="3"/>
      <c r="H15" s="3"/>
    </row>
    <row r="16" spans="1:8" ht="16.5" x14ac:dyDescent="0.3">
      <c r="B16" s="46"/>
      <c r="C16" s="26"/>
      <c r="D16" s="26"/>
      <c r="E16" s="26"/>
      <c r="F16" s="27"/>
      <c r="G16" s="26"/>
      <c r="H16" s="26"/>
    </row>
    <row r="17" spans="2:8" ht="16.5" x14ac:dyDescent="0.3">
      <c r="B17" s="46"/>
      <c r="C17" s="26"/>
      <c r="D17" s="3"/>
      <c r="E17" s="3"/>
      <c r="F17" s="3"/>
      <c r="G17" s="3"/>
      <c r="H17" s="10"/>
    </row>
    <row r="18" spans="2:8" ht="16.5" x14ac:dyDescent="0.3">
      <c r="B18" s="46"/>
      <c r="C18" s="4"/>
      <c r="D18" s="4"/>
      <c r="E18" s="10"/>
      <c r="F18" s="27"/>
      <c r="G18" s="26"/>
      <c r="H18" s="26"/>
    </row>
    <row r="19" spans="2:8" ht="16.5" x14ac:dyDescent="0.3">
      <c r="B19" s="46"/>
      <c r="C19" s="3"/>
      <c r="D19" s="3"/>
      <c r="E19" s="10"/>
      <c r="F19" s="27"/>
      <c r="G19" s="26"/>
      <c r="H19" s="26"/>
    </row>
    <row r="20" spans="2:8" ht="16.5" x14ac:dyDescent="0.3">
      <c r="B20" s="47" t="s">
        <v>16</v>
      </c>
      <c r="C20" s="3" t="s">
        <v>26</v>
      </c>
      <c r="D20" s="3"/>
      <c r="E20" s="10">
        <f>SUM(G9:G12)</f>
        <v>0</v>
      </c>
      <c r="F20" s="27"/>
      <c r="G20" s="26"/>
      <c r="H20" s="26"/>
    </row>
    <row r="21" spans="2:8" ht="16.5" x14ac:dyDescent="0.3">
      <c r="B21" s="47"/>
      <c r="C21" s="6"/>
      <c r="D21" s="6"/>
      <c r="E21" s="11"/>
      <c r="F21" s="27"/>
      <c r="G21" s="26"/>
      <c r="H21" s="48"/>
    </row>
    <row r="22" spans="2:8" ht="16.5" x14ac:dyDescent="0.3">
      <c r="B22" s="46"/>
      <c r="C22" s="12" t="s">
        <v>32</v>
      </c>
      <c r="D22" s="3"/>
      <c r="E22" s="10">
        <f>E20</f>
        <v>0</v>
      </c>
      <c r="F22" s="3"/>
      <c r="G22" s="3"/>
      <c r="H22" s="5"/>
    </row>
    <row r="23" spans="2:8" ht="16.5" x14ac:dyDescent="0.3">
      <c r="B23" s="46"/>
      <c r="C23" s="12"/>
      <c r="D23" s="3"/>
      <c r="E23" s="10"/>
      <c r="F23" s="3"/>
      <c r="G23" s="3"/>
      <c r="H23" s="5"/>
    </row>
    <row r="24" spans="2:8" ht="16.5" x14ac:dyDescent="0.3">
      <c r="B24" s="46"/>
      <c r="C24" s="12" t="s">
        <v>47</v>
      </c>
      <c r="D24" s="3"/>
      <c r="E24" s="10">
        <f>E22*0.22</f>
        <v>0</v>
      </c>
      <c r="F24" s="3"/>
      <c r="G24" s="3"/>
      <c r="H24" s="5"/>
    </row>
    <row r="25" spans="2:8" ht="16.5" x14ac:dyDescent="0.3">
      <c r="B25" s="3"/>
      <c r="C25" s="13"/>
      <c r="D25" s="6"/>
      <c r="E25" s="11"/>
      <c r="F25" s="3"/>
      <c r="G25" s="3"/>
      <c r="H25" s="3"/>
    </row>
    <row r="26" spans="2:8" ht="17.25" thickBot="1" x14ac:dyDescent="0.35">
      <c r="B26" s="3"/>
      <c r="C26" s="14" t="s">
        <v>33</v>
      </c>
      <c r="D26" s="15"/>
      <c r="E26" s="16">
        <f>E22+E24</f>
        <v>0</v>
      </c>
      <c r="F26" s="3"/>
      <c r="G26" s="3"/>
      <c r="H26" s="26"/>
    </row>
    <row r="27" spans="2:8" ht="16.5" x14ac:dyDescent="0.3">
      <c r="B27" s="3"/>
      <c r="C27" s="3"/>
      <c r="D27" s="3"/>
      <c r="E27" s="3"/>
      <c r="F27" s="3"/>
      <c r="G27" s="3"/>
      <c r="H27" s="3"/>
    </row>
    <row r="28" spans="2:8" ht="16.5" x14ac:dyDescent="0.3">
      <c r="B28" s="3"/>
      <c r="C28" s="3"/>
      <c r="D28" s="3"/>
      <c r="E28" s="3"/>
      <c r="F28" s="3"/>
      <c r="G28" s="3"/>
      <c r="H28" s="3"/>
    </row>
    <row r="29" spans="2:8" ht="16.5" x14ac:dyDescent="0.3">
      <c r="B29" s="3"/>
      <c r="C29" s="3"/>
      <c r="D29" s="3"/>
      <c r="E29" s="3"/>
      <c r="F29" s="3"/>
      <c r="G29" s="3"/>
      <c r="H29" s="3"/>
    </row>
    <row r="30" spans="2:8" ht="16.5" x14ac:dyDescent="0.3">
      <c r="B30" s="3"/>
      <c r="C30" s="3"/>
      <c r="D30" s="3"/>
      <c r="E30" s="3"/>
      <c r="F30" s="3"/>
      <c r="G30" s="3"/>
      <c r="H30" s="3"/>
    </row>
    <row r="31" spans="2:8" ht="16.5" x14ac:dyDescent="0.3">
      <c r="B31" s="3"/>
      <c r="C31" s="3"/>
      <c r="D31" s="3"/>
      <c r="E31" s="3"/>
      <c r="F31" s="3"/>
      <c r="G31" s="3"/>
      <c r="H31" s="3"/>
    </row>
  </sheetData>
  <mergeCells count="1">
    <mergeCell ref="B13:F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C0BD0-8191-406A-A3CA-89684DEDA4CA}">
  <dimension ref="A2:H29"/>
  <sheetViews>
    <sheetView workbookViewId="0">
      <selection activeCell="E11" sqref="E11"/>
    </sheetView>
  </sheetViews>
  <sheetFormatPr defaultRowHeight="15" x14ac:dyDescent="0.25"/>
  <cols>
    <col min="3" max="3" width="64" customWidth="1"/>
  </cols>
  <sheetData>
    <row r="2" spans="1:8" ht="16.5" x14ac:dyDescent="0.3">
      <c r="A2" s="18"/>
      <c r="B2" s="3"/>
      <c r="C2" s="49"/>
      <c r="D2" s="26"/>
      <c r="E2" s="17"/>
      <c r="F2" s="3"/>
      <c r="G2" s="3"/>
      <c r="H2" s="3"/>
    </row>
    <row r="3" spans="1:8" ht="16.5" x14ac:dyDescent="0.3">
      <c r="A3" s="18"/>
      <c r="B3" s="23" t="s">
        <v>40</v>
      </c>
      <c r="C3" s="23"/>
      <c r="D3" s="24"/>
      <c r="E3" s="25"/>
      <c r="F3" s="3"/>
      <c r="G3" s="3"/>
      <c r="H3" s="3"/>
    </row>
    <row r="4" spans="1:8" ht="16.5" x14ac:dyDescent="0.3">
      <c r="A4" s="18"/>
      <c r="B4" s="4"/>
      <c r="C4" s="4" t="s">
        <v>52</v>
      </c>
      <c r="D4" s="4"/>
      <c r="E4" s="25"/>
      <c r="F4" s="3"/>
      <c r="G4" s="3"/>
      <c r="H4" s="3"/>
    </row>
    <row r="5" spans="1:8" ht="18.75" x14ac:dyDescent="0.3">
      <c r="A5" s="19"/>
      <c r="B5" s="3"/>
      <c r="C5" s="3"/>
      <c r="D5" s="26"/>
      <c r="E5" s="27"/>
      <c r="F5" s="26"/>
      <c r="G5" s="26"/>
      <c r="H5" s="26"/>
    </row>
    <row r="6" spans="1:8" ht="16.5" x14ac:dyDescent="0.3">
      <c r="A6" s="3"/>
      <c r="B6" s="46"/>
      <c r="C6" s="3"/>
      <c r="D6" s="3"/>
      <c r="E6" s="3"/>
      <c r="F6" s="17"/>
      <c r="G6" s="3"/>
      <c r="H6" s="3"/>
    </row>
    <row r="7" spans="1:8" ht="16.5" x14ac:dyDescent="0.3">
      <c r="A7" s="3"/>
      <c r="B7" s="18"/>
      <c r="C7" s="3"/>
      <c r="D7" s="3"/>
      <c r="E7" s="26"/>
      <c r="F7" s="17"/>
      <c r="G7" s="17"/>
      <c r="H7" s="3"/>
    </row>
    <row r="8" spans="1:8" ht="16.5" x14ac:dyDescent="0.3">
      <c r="A8" s="3"/>
      <c r="B8" s="28" t="s">
        <v>16</v>
      </c>
      <c r="C8" s="29" t="s">
        <v>26</v>
      </c>
      <c r="D8" s="30"/>
      <c r="E8" s="40" t="s">
        <v>17</v>
      </c>
      <c r="F8" s="41" t="s">
        <v>18</v>
      </c>
      <c r="G8" s="42" t="s">
        <v>19</v>
      </c>
      <c r="H8" s="3"/>
    </row>
    <row r="9" spans="1:8" ht="33" x14ac:dyDescent="0.3">
      <c r="A9" s="3"/>
      <c r="B9" s="35" t="s">
        <v>20</v>
      </c>
      <c r="C9" s="31" t="s">
        <v>28</v>
      </c>
      <c r="D9" s="32" t="s">
        <v>23</v>
      </c>
      <c r="E9" s="39">
        <v>0</v>
      </c>
      <c r="F9" s="33"/>
      <c r="G9" s="34">
        <f t="shared" ref="G9:G12" si="0">E9*F9</f>
        <v>0</v>
      </c>
      <c r="H9" s="3"/>
    </row>
    <row r="10" spans="1:8" ht="33" x14ac:dyDescent="0.3">
      <c r="A10" s="3"/>
      <c r="B10" s="35" t="s">
        <v>48</v>
      </c>
      <c r="C10" s="31" t="s">
        <v>29</v>
      </c>
      <c r="D10" s="36" t="s">
        <v>24</v>
      </c>
      <c r="E10" s="39">
        <f>300*2.7</f>
        <v>810</v>
      </c>
      <c r="F10" s="33"/>
      <c r="G10" s="34">
        <f t="shared" si="0"/>
        <v>0</v>
      </c>
      <c r="H10" s="3"/>
    </row>
    <row r="11" spans="1:8" ht="16.5" x14ac:dyDescent="0.3">
      <c r="A11" s="3"/>
      <c r="B11" s="35" t="s">
        <v>49</v>
      </c>
      <c r="C11" s="43" t="s">
        <v>30</v>
      </c>
      <c r="D11" s="32" t="s">
        <v>21</v>
      </c>
      <c r="E11" s="38">
        <v>200</v>
      </c>
      <c r="F11" s="33"/>
      <c r="G11" s="34">
        <f t="shared" si="0"/>
        <v>0</v>
      </c>
      <c r="H11" s="3"/>
    </row>
    <row r="12" spans="1:8" ht="33" x14ac:dyDescent="0.3">
      <c r="A12" s="3"/>
      <c r="B12" s="35" t="s">
        <v>22</v>
      </c>
      <c r="C12" s="44" t="s">
        <v>31</v>
      </c>
      <c r="D12" s="32" t="s">
        <v>21</v>
      </c>
      <c r="E12" s="39">
        <v>0</v>
      </c>
      <c r="F12" s="33"/>
      <c r="G12" s="34">
        <f t="shared" si="0"/>
        <v>0</v>
      </c>
      <c r="H12" s="3"/>
    </row>
    <row r="13" spans="1:8" ht="16.5" x14ac:dyDescent="0.3">
      <c r="A13" s="3"/>
      <c r="B13" s="51" t="s">
        <v>25</v>
      </c>
      <c r="C13" s="51"/>
      <c r="D13" s="51"/>
      <c r="E13" s="51"/>
      <c r="F13" s="51"/>
      <c r="G13" s="45">
        <f>G9+G10+G11+G12</f>
        <v>0</v>
      </c>
      <c r="H13" s="3"/>
    </row>
    <row r="14" spans="1:8" ht="16.5" x14ac:dyDescent="0.3">
      <c r="A14" s="3"/>
      <c r="B14" s="3"/>
      <c r="C14" s="3"/>
      <c r="D14" s="3"/>
      <c r="E14" s="17"/>
      <c r="F14" s="3"/>
      <c r="G14" s="3"/>
      <c r="H14" s="3"/>
    </row>
    <row r="15" spans="1:8" ht="16.5" x14ac:dyDescent="0.3">
      <c r="A15" s="3"/>
      <c r="B15" s="3"/>
      <c r="C15" s="3"/>
      <c r="D15" s="3"/>
      <c r="E15" s="17"/>
      <c r="F15" s="3"/>
      <c r="G15" s="3"/>
      <c r="H15" s="3"/>
    </row>
    <row r="16" spans="1:8" ht="16.5" x14ac:dyDescent="0.3">
      <c r="A16" s="3"/>
      <c r="B16" s="46"/>
      <c r="C16" s="26"/>
      <c r="D16" s="26"/>
      <c r="E16" s="26"/>
      <c r="F16" s="27"/>
      <c r="G16" s="26"/>
      <c r="H16" s="26"/>
    </row>
    <row r="17" spans="1:8" ht="16.5" x14ac:dyDescent="0.3">
      <c r="A17" s="3"/>
      <c r="B17" s="46"/>
      <c r="C17" s="26"/>
      <c r="D17" s="3"/>
      <c r="E17" s="3"/>
      <c r="F17" s="3"/>
      <c r="G17" s="3"/>
      <c r="H17" s="10"/>
    </row>
    <row r="18" spans="1:8" ht="16.5" x14ac:dyDescent="0.3">
      <c r="A18" s="3"/>
      <c r="B18" s="46"/>
      <c r="C18" s="4"/>
      <c r="D18" s="4"/>
      <c r="E18" s="10"/>
      <c r="F18" s="27"/>
      <c r="G18" s="26"/>
      <c r="H18" s="26"/>
    </row>
    <row r="19" spans="1:8" ht="16.5" x14ac:dyDescent="0.3">
      <c r="A19" s="3"/>
      <c r="B19" s="46"/>
      <c r="C19" s="3"/>
      <c r="D19" s="3"/>
      <c r="E19" s="10"/>
      <c r="F19" s="27"/>
      <c r="G19" s="26"/>
      <c r="H19" s="26"/>
    </row>
    <row r="20" spans="1:8" ht="16.5" x14ac:dyDescent="0.3">
      <c r="A20" s="3"/>
      <c r="B20" s="47" t="s">
        <v>16</v>
      </c>
      <c r="C20" s="3" t="s">
        <v>26</v>
      </c>
      <c r="D20" s="3"/>
      <c r="E20" s="10">
        <f>SUM(G9:G12)</f>
        <v>0</v>
      </c>
      <c r="F20" s="27"/>
      <c r="G20" s="26"/>
      <c r="H20" s="26"/>
    </row>
    <row r="21" spans="1:8" ht="16.5" x14ac:dyDescent="0.3">
      <c r="A21" s="3"/>
      <c r="B21" s="47"/>
      <c r="C21" s="6"/>
      <c r="D21" s="6"/>
      <c r="E21" s="11"/>
      <c r="F21" s="27"/>
      <c r="G21" s="26"/>
      <c r="H21" s="48"/>
    </row>
    <row r="22" spans="1:8" ht="16.5" x14ac:dyDescent="0.3">
      <c r="A22" s="3"/>
      <c r="B22" s="46"/>
      <c r="C22" s="12" t="s">
        <v>32</v>
      </c>
      <c r="D22" s="3"/>
      <c r="E22" s="10">
        <f>E20</f>
        <v>0</v>
      </c>
      <c r="F22" s="3"/>
      <c r="G22" s="3"/>
      <c r="H22" s="5"/>
    </row>
    <row r="23" spans="1:8" ht="16.5" x14ac:dyDescent="0.3">
      <c r="A23" s="3"/>
      <c r="B23" s="46"/>
      <c r="C23" s="12"/>
      <c r="D23" s="3"/>
      <c r="E23" s="10"/>
      <c r="F23" s="3"/>
      <c r="G23" s="3"/>
      <c r="H23" s="5"/>
    </row>
    <row r="24" spans="1:8" ht="16.5" x14ac:dyDescent="0.3">
      <c r="A24" s="3"/>
      <c r="B24" s="3"/>
      <c r="C24" s="13" t="s">
        <v>47</v>
      </c>
      <c r="D24" s="6"/>
      <c r="E24" s="11">
        <f>E22*0.22</f>
        <v>0</v>
      </c>
      <c r="F24" s="3"/>
      <c r="G24" s="3"/>
      <c r="H24" s="3"/>
    </row>
    <row r="25" spans="1:8" ht="16.5" x14ac:dyDescent="0.3">
      <c r="A25" s="3"/>
      <c r="B25" s="3"/>
      <c r="C25" s="12"/>
      <c r="D25" s="3"/>
      <c r="E25" s="10"/>
      <c r="F25" s="3"/>
      <c r="G25" s="3"/>
      <c r="H25" s="3"/>
    </row>
    <row r="26" spans="1:8" ht="17.25" thickBot="1" x14ac:dyDescent="0.35">
      <c r="A26" s="3"/>
      <c r="B26" s="3"/>
      <c r="C26" s="14" t="s">
        <v>33</v>
      </c>
      <c r="D26" s="15"/>
      <c r="E26" s="16">
        <f>E22+E24</f>
        <v>0</v>
      </c>
      <c r="F26" s="3"/>
      <c r="G26" s="3"/>
      <c r="H26" s="26"/>
    </row>
    <row r="27" spans="1:8" ht="16.5" x14ac:dyDescent="0.3">
      <c r="A27" s="3"/>
      <c r="B27" s="3"/>
      <c r="C27" s="3"/>
      <c r="D27" s="3"/>
      <c r="E27" s="3"/>
      <c r="F27" s="3"/>
      <c r="G27" s="3"/>
      <c r="H27" s="3"/>
    </row>
    <row r="28" spans="1:8" ht="16.5" x14ac:dyDescent="0.3">
      <c r="A28" s="3"/>
      <c r="B28" s="3"/>
      <c r="C28" s="3"/>
      <c r="D28" s="3"/>
      <c r="E28" s="3"/>
      <c r="F28" s="3"/>
      <c r="G28" s="3"/>
      <c r="H28" s="3"/>
    </row>
    <row r="29" spans="1:8" ht="16.5" x14ac:dyDescent="0.3">
      <c r="A29" s="3"/>
      <c r="B29" s="3"/>
      <c r="C29" s="3"/>
      <c r="D29" s="3"/>
      <c r="E29" s="3"/>
      <c r="F29" s="3"/>
      <c r="G29" s="3"/>
      <c r="H29" s="3"/>
    </row>
  </sheetData>
  <mergeCells count="1">
    <mergeCell ref="B13:F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24BB6-8AA7-4672-B074-7A239E92C803}">
  <dimension ref="A2:H33"/>
  <sheetViews>
    <sheetView topLeftCell="A11" workbookViewId="0">
      <selection activeCell="E23" sqref="E23"/>
    </sheetView>
  </sheetViews>
  <sheetFormatPr defaultRowHeight="15" x14ac:dyDescent="0.25"/>
  <cols>
    <col min="3" max="3" width="63.85546875" customWidth="1"/>
  </cols>
  <sheetData>
    <row r="2" spans="1:8" x14ac:dyDescent="0.25">
      <c r="A2" s="1"/>
      <c r="C2" s="20"/>
      <c r="D2" s="21"/>
      <c r="E2" s="22"/>
    </row>
    <row r="3" spans="1:8" ht="16.5" x14ac:dyDescent="0.3">
      <c r="A3" s="1"/>
      <c r="B3" s="23" t="s">
        <v>44</v>
      </c>
      <c r="C3" s="23"/>
      <c r="D3" s="24"/>
      <c r="E3" s="25"/>
      <c r="F3" s="3"/>
      <c r="G3" s="3"/>
      <c r="H3" s="3"/>
    </row>
    <row r="4" spans="1:8" ht="16.5" x14ac:dyDescent="0.3">
      <c r="A4" s="1"/>
      <c r="B4" s="4"/>
      <c r="C4" s="4" t="s">
        <v>46</v>
      </c>
      <c r="D4" s="4"/>
      <c r="E4" s="25"/>
      <c r="F4" s="3"/>
      <c r="G4" s="3"/>
      <c r="H4" s="3"/>
    </row>
    <row r="5" spans="1:8" ht="18.75" x14ac:dyDescent="0.3">
      <c r="A5" s="2"/>
      <c r="B5" s="3"/>
      <c r="C5" s="3"/>
      <c r="D5" s="26"/>
      <c r="E5" s="27"/>
      <c r="F5" s="26"/>
      <c r="G5" s="26"/>
      <c r="H5" s="26"/>
    </row>
    <row r="6" spans="1:8" ht="16.5" x14ac:dyDescent="0.3">
      <c r="B6" s="46"/>
      <c r="C6" s="3"/>
      <c r="D6" s="3"/>
      <c r="E6" s="3"/>
      <c r="F6" s="17"/>
      <c r="G6" s="3"/>
      <c r="H6" s="3"/>
    </row>
    <row r="7" spans="1:8" ht="16.5" x14ac:dyDescent="0.3">
      <c r="B7" s="18"/>
      <c r="C7" s="3"/>
      <c r="D7" s="3"/>
      <c r="E7" s="26"/>
      <c r="F7" s="17"/>
      <c r="G7" s="17"/>
      <c r="H7" s="3"/>
    </row>
    <row r="8" spans="1:8" ht="16.5" x14ac:dyDescent="0.3">
      <c r="B8" s="28" t="s">
        <v>16</v>
      </c>
      <c r="C8" s="29" t="s">
        <v>26</v>
      </c>
      <c r="D8" s="30"/>
      <c r="E8" s="40" t="s">
        <v>17</v>
      </c>
      <c r="F8" s="41" t="s">
        <v>18</v>
      </c>
      <c r="G8" s="42" t="s">
        <v>19</v>
      </c>
      <c r="H8" s="3"/>
    </row>
    <row r="9" spans="1:8" ht="16.5" x14ac:dyDescent="0.3">
      <c r="B9" s="35" t="s">
        <v>20</v>
      </c>
      <c r="C9" s="31" t="s">
        <v>27</v>
      </c>
      <c r="D9" s="36" t="s">
        <v>24</v>
      </c>
      <c r="E9" s="39">
        <f>200*2.7+100*0.5</f>
        <v>590</v>
      </c>
      <c r="F9" s="33"/>
      <c r="G9" s="34">
        <f>E9*F9</f>
        <v>0</v>
      </c>
      <c r="H9" s="3"/>
    </row>
    <row r="10" spans="1:8" ht="33" x14ac:dyDescent="0.3">
      <c r="B10" s="35" t="s">
        <v>48</v>
      </c>
      <c r="C10" s="31" t="s">
        <v>28</v>
      </c>
      <c r="D10" s="32" t="s">
        <v>23</v>
      </c>
      <c r="E10" s="39">
        <v>0</v>
      </c>
      <c r="F10" s="33"/>
      <c r="G10" s="34">
        <f t="shared" ref="G10:G13" si="0">E10*F10</f>
        <v>0</v>
      </c>
      <c r="H10" s="3"/>
    </row>
    <row r="11" spans="1:8" ht="33" x14ac:dyDescent="0.3">
      <c r="B11" s="35" t="s">
        <v>49</v>
      </c>
      <c r="C11" s="31" t="s">
        <v>43</v>
      </c>
      <c r="D11" s="36" t="s">
        <v>24</v>
      </c>
      <c r="E11" s="39">
        <f>200*2.7</f>
        <v>540</v>
      </c>
      <c r="F11" s="33"/>
      <c r="G11" s="34">
        <f t="shared" si="0"/>
        <v>0</v>
      </c>
      <c r="H11" s="3"/>
    </row>
    <row r="12" spans="1:8" ht="16.5" x14ac:dyDescent="0.3">
      <c r="B12" s="35" t="s">
        <v>22</v>
      </c>
      <c r="C12" s="43" t="s">
        <v>30</v>
      </c>
      <c r="D12" s="32" t="s">
        <v>21</v>
      </c>
      <c r="E12" s="38">
        <v>100</v>
      </c>
      <c r="F12" s="33"/>
      <c r="G12" s="34">
        <f t="shared" si="0"/>
        <v>0</v>
      </c>
      <c r="H12" s="3"/>
    </row>
    <row r="13" spans="1:8" ht="33" x14ac:dyDescent="0.3">
      <c r="B13" s="35" t="s">
        <v>50</v>
      </c>
      <c r="C13" s="44" t="s">
        <v>31</v>
      </c>
      <c r="D13" s="32" t="s">
        <v>21</v>
      </c>
      <c r="E13" s="39">
        <v>0</v>
      </c>
      <c r="F13" s="33"/>
      <c r="G13" s="34">
        <f t="shared" si="0"/>
        <v>0</v>
      </c>
      <c r="H13" s="3"/>
    </row>
    <row r="14" spans="1:8" ht="16.5" x14ac:dyDescent="0.3">
      <c r="B14" s="51" t="s">
        <v>25</v>
      </c>
      <c r="C14" s="51"/>
      <c r="D14" s="51"/>
      <c r="E14" s="51"/>
      <c r="F14" s="51"/>
      <c r="G14" s="45">
        <f>G10+G11+G12+G13</f>
        <v>0</v>
      </c>
      <c r="H14" s="3"/>
    </row>
    <row r="15" spans="1:8" ht="16.5" x14ac:dyDescent="0.3">
      <c r="B15" s="3"/>
      <c r="C15" s="3"/>
      <c r="D15" s="3"/>
      <c r="E15" s="17"/>
      <c r="F15" s="3"/>
      <c r="G15" s="3"/>
      <c r="H15" s="3"/>
    </row>
    <row r="16" spans="1:8" ht="16.5" x14ac:dyDescent="0.3">
      <c r="B16" s="3"/>
      <c r="C16" s="3"/>
      <c r="D16" s="3"/>
      <c r="E16" s="17"/>
      <c r="F16" s="3"/>
      <c r="G16" s="3"/>
      <c r="H16" s="3"/>
    </row>
    <row r="17" spans="2:8" ht="16.5" x14ac:dyDescent="0.3">
      <c r="B17" s="46"/>
      <c r="C17" s="26"/>
      <c r="D17" s="26"/>
      <c r="E17" s="26"/>
      <c r="F17" s="27"/>
      <c r="G17" s="26"/>
      <c r="H17" s="26"/>
    </row>
    <row r="18" spans="2:8" ht="16.5" x14ac:dyDescent="0.3">
      <c r="B18" s="46"/>
      <c r="C18" s="26"/>
      <c r="D18" s="3"/>
      <c r="E18" s="3"/>
      <c r="F18" s="3"/>
      <c r="G18" s="3"/>
      <c r="H18" s="10"/>
    </row>
    <row r="19" spans="2:8" ht="16.5" x14ac:dyDescent="0.3">
      <c r="B19" s="46"/>
      <c r="C19" s="4"/>
      <c r="D19" s="4"/>
      <c r="E19" s="10"/>
      <c r="F19" s="27"/>
      <c r="G19" s="26"/>
      <c r="H19" s="26"/>
    </row>
    <row r="20" spans="2:8" ht="16.5" x14ac:dyDescent="0.3">
      <c r="B20" s="46"/>
      <c r="C20" s="3"/>
      <c r="D20" s="3"/>
      <c r="E20" s="10"/>
      <c r="F20" s="27"/>
      <c r="G20" s="26"/>
      <c r="H20" s="26"/>
    </row>
    <row r="21" spans="2:8" ht="16.5" x14ac:dyDescent="0.3">
      <c r="B21" s="47" t="s">
        <v>16</v>
      </c>
      <c r="C21" s="3" t="s">
        <v>26</v>
      </c>
      <c r="D21" s="3"/>
      <c r="E21" s="10">
        <f>SUM(G9:G13)</f>
        <v>0</v>
      </c>
      <c r="F21" s="27"/>
      <c r="G21" s="26"/>
      <c r="H21" s="26"/>
    </row>
    <row r="22" spans="2:8" ht="16.5" x14ac:dyDescent="0.3">
      <c r="B22" s="47"/>
      <c r="C22" s="6"/>
      <c r="D22" s="6"/>
      <c r="E22" s="11"/>
      <c r="F22" s="27"/>
      <c r="G22" s="26"/>
      <c r="H22" s="48"/>
    </row>
    <row r="23" spans="2:8" ht="16.5" x14ac:dyDescent="0.3">
      <c r="B23" s="46"/>
      <c r="C23" s="12" t="s">
        <v>32</v>
      </c>
      <c r="D23" s="3"/>
      <c r="E23" s="10">
        <f>E21</f>
        <v>0</v>
      </c>
      <c r="F23" s="3"/>
      <c r="G23" s="3"/>
      <c r="H23" s="5"/>
    </row>
    <row r="24" spans="2:8" ht="16.5" x14ac:dyDescent="0.3">
      <c r="B24" s="46"/>
      <c r="C24" s="12"/>
      <c r="D24" s="3"/>
      <c r="E24" s="10"/>
      <c r="F24" s="3"/>
      <c r="G24" s="3"/>
      <c r="H24" s="5"/>
    </row>
    <row r="25" spans="2:8" ht="16.5" x14ac:dyDescent="0.3">
      <c r="B25" s="3"/>
      <c r="C25" s="13" t="s">
        <v>47</v>
      </c>
      <c r="D25" s="6"/>
      <c r="E25" s="11">
        <f>E23*0.22</f>
        <v>0</v>
      </c>
      <c r="F25" s="3"/>
      <c r="G25" s="3"/>
      <c r="H25" s="3"/>
    </row>
    <row r="26" spans="2:8" ht="16.5" x14ac:dyDescent="0.3">
      <c r="B26" s="3"/>
      <c r="C26" s="12"/>
      <c r="D26" s="3"/>
      <c r="E26" s="10"/>
      <c r="F26" s="3"/>
      <c r="G26" s="3"/>
      <c r="H26" s="3"/>
    </row>
    <row r="27" spans="2:8" ht="17.25" thickBot="1" x14ac:dyDescent="0.35">
      <c r="B27" s="3"/>
      <c r="C27" s="14" t="s">
        <v>33</v>
      </c>
      <c r="D27" s="15"/>
      <c r="E27" s="16">
        <f>E23+E25</f>
        <v>0</v>
      </c>
      <c r="F27" s="3"/>
      <c r="G27" s="3"/>
      <c r="H27" s="26"/>
    </row>
    <row r="28" spans="2:8" ht="16.5" x14ac:dyDescent="0.3">
      <c r="B28" s="3"/>
      <c r="C28" s="3"/>
      <c r="D28" s="3"/>
      <c r="E28" s="3"/>
      <c r="F28" s="3"/>
      <c r="G28" s="3"/>
      <c r="H28" s="3"/>
    </row>
    <row r="29" spans="2:8" x14ac:dyDescent="0.25">
      <c r="B29" s="9"/>
      <c r="C29" s="9"/>
      <c r="D29" s="9"/>
      <c r="E29" s="9"/>
      <c r="F29" s="9"/>
      <c r="G29" s="9"/>
      <c r="H29" s="8"/>
    </row>
    <row r="30" spans="2:8" ht="16.5" x14ac:dyDescent="0.3">
      <c r="B30" s="3"/>
      <c r="C30" s="3"/>
      <c r="D30" s="3"/>
      <c r="E30" s="3"/>
      <c r="F30" s="3"/>
      <c r="G30" s="3"/>
      <c r="H30" s="3"/>
    </row>
    <row r="31" spans="2:8" ht="16.5" x14ac:dyDescent="0.3">
      <c r="B31" s="3"/>
      <c r="C31" s="3"/>
      <c r="D31" s="3"/>
      <c r="E31" s="3"/>
      <c r="F31" s="3"/>
      <c r="G31" s="3"/>
      <c r="H31" s="3"/>
    </row>
    <row r="32" spans="2:8" ht="16.5" x14ac:dyDescent="0.3">
      <c r="B32" s="3"/>
      <c r="C32" s="3"/>
      <c r="D32" s="3"/>
      <c r="E32" s="3"/>
      <c r="F32" s="3"/>
      <c r="G32" s="3"/>
      <c r="H32" s="3"/>
    </row>
    <row r="33" spans="2:8" ht="16.5" x14ac:dyDescent="0.3">
      <c r="B33" s="3"/>
      <c r="C33" s="3"/>
      <c r="D33" s="3"/>
      <c r="E33" s="3"/>
      <c r="F33" s="3"/>
      <c r="G33" s="3"/>
      <c r="H33" s="3"/>
    </row>
  </sheetData>
  <mergeCells count="1">
    <mergeCell ref="B14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6</vt:i4>
      </vt:variant>
    </vt:vector>
  </HeadingPairs>
  <TitlesOfParts>
    <vt:vector size="6" baseType="lpstr">
      <vt:lpstr>REKAPITULACIJA</vt:lpstr>
      <vt:lpstr>LC 440541</vt:lpstr>
      <vt:lpstr>LC 440492</vt:lpstr>
      <vt:lpstr>JP 946591</vt:lpstr>
      <vt:lpstr>JP 946661</vt:lpstr>
      <vt:lpstr>JP 946841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Matea Bahtijaraj</dc:creator>
  <cp:lastModifiedBy>Matea Bahtijaraj</cp:lastModifiedBy>
  <dcterms:created xsi:type="dcterms:W3CDTF">2025-01-15T12:57:42Z</dcterms:created>
  <dcterms:modified xsi:type="dcterms:W3CDTF">2025-01-23T10:18:48Z</dcterms:modified>
</cp:coreProperties>
</file>